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CONSUNTIVI\RICLASSIFICATO CE_DL 66.14\2025\"/>
    </mc:Choice>
  </mc:AlternateContent>
  <xr:revisionPtr revIDLastSave="0" documentId="13_ncr:1_{2EB78CA8-2A64-4364-A063-3C5906AA4892}" xr6:coauthVersionLast="36" xr6:coauthVersionMax="36" xr10:uidLastSave="{00000000-0000-0000-0000-000000000000}"/>
  <bookViews>
    <workbookView xWindow="0" yWindow="0" windowWidth="28800" windowHeight="11625" xr2:uid="{91406415-5EC6-4BF9-97EB-CCE4F1799BC8}"/>
  </bookViews>
  <sheets>
    <sheet name="2025" sheetId="1" r:id="rId1"/>
  </sheets>
  <definedNames>
    <definedName name="_xlnm.Print_Area" localSheetId="0">'2025'!$A$1:$C$90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1" l="1"/>
  <c r="C54" i="1" l="1"/>
  <c r="C46" i="1"/>
  <c r="C34" i="1"/>
  <c r="C27" i="1"/>
  <c r="C16" i="1"/>
  <c r="C87" i="1"/>
  <c r="C84" i="1"/>
  <c r="C83" i="1"/>
  <c r="C77" i="1"/>
  <c r="C73" i="1"/>
  <c r="C81" i="1" s="1"/>
  <c r="C70" i="1"/>
  <c r="C66" i="1"/>
  <c r="C61" i="1"/>
  <c r="C60" i="1"/>
  <c r="C53" i="1"/>
  <c r="C52" i="1"/>
  <c r="C51" i="1"/>
  <c r="C39" i="1"/>
  <c r="C33" i="1"/>
  <c r="C26" i="1"/>
  <c r="C25" i="1"/>
  <c r="C24" i="1"/>
  <c r="C23" i="1"/>
  <c r="C22" i="1"/>
  <c r="C21" i="1"/>
  <c r="C11" i="1"/>
  <c r="C10" i="1"/>
  <c r="C85" i="1" l="1"/>
  <c r="C71" i="1"/>
  <c r="C57" i="1"/>
  <c r="C9" i="1"/>
  <c r="C30" i="1" s="1"/>
  <c r="C58" i="1" l="1"/>
  <c r="C86" i="1" l="1"/>
  <c r="C88" i="1" s="1"/>
</calcChain>
</file>

<file path=xl/sharedStrings.xml><?xml version="1.0" encoding="utf-8"?>
<sst xmlns="http://schemas.openxmlformats.org/spreadsheetml/2006/main" count="87" uniqueCount="84">
  <si>
    <t>ALLEGATO 6 – ALTRI ENTI IN CONTABILITA' ECONOMICA</t>
  </si>
  <si>
    <t>Prospetto di cui all'art. 8, comma 1, DL 66/2014 (enti in contabilità economica)</t>
  </si>
  <si>
    <t>Parziali</t>
  </si>
  <si>
    <t>Totali</t>
  </si>
  <si>
    <t>A) VALORE DELLA PRODUZIONE</t>
  </si>
  <si>
    <t>1) Ricavi e proventi per l'attività istituzionale</t>
  </si>
  <si>
    <t>a) contributo ordinario dello Stato</t>
  </si>
  <si>
    <t>b) corrispettivi da contratto di servizio</t>
  </si>
  <si>
    <t>b.1) con lo Stato</t>
  </si>
  <si>
    <t>b.2) con le Regioni</t>
  </si>
  <si>
    <t>b.3) con altri enti pubblici</t>
  </si>
  <si>
    <t>b.4) con l'Unione Europea</t>
  </si>
  <si>
    <t>c) contributi in conto esercizio</t>
  </si>
  <si>
    <t>c.1) contributi dallo Stato</t>
  </si>
  <si>
    <t>c.3) contributi da altri enti pubblici</t>
  </si>
  <si>
    <t>c.4) contributi dall'Unione Europea</t>
  </si>
  <si>
    <t>d) contributi da privati</t>
  </si>
  <si>
    <t xml:space="preserve">e) proventi fiscali e parafiscali </t>
  </si>
  <si>
    <t xml:space="preserve">f) ricavi per cessioni di prodotti e prestazioni di servizi </t>
  </si>
  <si>
    <t>2) variazione delle rimanenze dei prodotti in corso di lavorazione, semilavorati e finiti</t>
  </si>
  <si>
    <t>3) variazioni dei lavori in corso su ordinazione</t>
  </si>
  <si>
    <t xml:space="preserve">4) incremento di immobili per lavori interni </t>
  </si>
  <si>
    <t>5) altri ricavi e proventi</t>
  </si>
  <si>
    <t>a) quota contributi in conto capitale imputata all'esercizio</t>
  </si>
  <si>
    <t>b) altri ricavi e proventi</t>
  </si>
  <si>
    <t>Totale valore della produzione (A)</t>
  </si>
  <si>
    <t>B) COSTI DELLA PRODUZIONE</t>
  </si>
  <si>
    <t>6) per materie prime, sussidiarie, di consumo e di merci</t>
  </si>
  <si>
    <t>7) per servizi</t>
  </si>
  <si>
    <t>a) erogazione di servizi istituzionali</t>
  </si>
  <si>
    <t>b) acquisizione di servizi</t>
  </si>
  <si>
    <t>c) consulenze, collaborazioni, altre prestazioni lavoro</t>
  </si>
  <si>
    <t>d) compensi ad organi di amministrazione e di controllo</t>
  </si>
  <si>
    <t>8) per godimento di beni di terzi</t>
  </si>
  <si>
    <t>9) per il personale</t>
  </si>
  <si>
    <t>a) salari e stipendi</t>
  </si>
  <si>
    <t>b) oneri sociali</t>
  </si>
  <si>
    <t>c) trattamento di fine rapporto</t>
  </si>
  <si>
    <t>d) trattamento di quiescenza e simili</t>
  </si>
  <si>
    <t>e) altri costi</t>
  </si>
  <si>
    <t>10) ammortamenti e svalutazioni</t>
  </si>
  <si>
    <t>a) ammortamento delle immobilizzazioni immateriali</t>
  </si>
  <si>
    <t>b) ammortamento delle immobilizzazioni materiali</t>
  </si>
  <si>
    <t>c) altre svalutazioni delle immobilizzazioni</t>
  </si>
  <si>
    <t>d) svalutazioni dei crediti compresi nell'attivo circolante e delle disponibilità liquide</t>
  </si>
  <si>
    <t>11) variazioni delle rimanenze di materie prime, sussidiarie, di consumo e merci</t>
  </si>
  <si>
    <t>12) accantonamento per rischi</t>
  </si>
  <si>
    <t>13) altri accantonamenti</t>
  </si>
  <si>
    <t>14) oneri diversi di gestione</t>
  </si>
  <si>
    <t>a) oneri per provvedimenti di contenimento della spesa pubblica</t>
  </si>
  <si>
    <t>b) altri oneri diversi di gestione</t>
  </si>
  <si>
    <t>Totale costi (B)</t>
  </si>
  <si>
    <t>DIFFERENZA TRA VALORE E COSTI DELLA PRODUZIONE (A-B)</t>
  </si>
  <si>
    <t>C) PROVENTI ED ONERI FINANZIARI</t>
  </si>
  <si>
    <t>15) proventi da partecipazioni, con separata indicazione di quelli relativi ad imprese controllate e collegate</t>
  </si>
  <si>
    <t>16) altri proventi finanziari</t>
  </si>
  <si>
    <t>a) da crediti iscritti nelle immobilizzazioni, con separata indicazione di quelli da imprese controllate e collegate</t>
  </si>
  <si>
    <t>b) da titoli iscritti nelle immobilizzazioni che non costituiscono partecipazioni</t>
  </si>
  <si>
    <t>c) da titoli iscritti nell'attivo circolante che non costituiscono partecipazioni</t>
  </si>
  <si>
    <t>d) proventi diversi dai precedenti, con separata indicazione di quelli da imprese controllate e collegate</t>
  </si>
  <si>
    <t>17) interessi ed altri oneri finanziari</t>
  </si>
  <si>
    <t>a) interessi passivi</t>
  </si>
  <si>
    <t>b) oneri per la copertura perdite di imprese controllate e collegate</t>
  </si>
  <si>
    <t>c) altri interessi ed oneri finanziari</t>
  </si>
  <si>
    <t>17 bis) utili e perdite su cambi</t>
  </si>
  <si>
    <t>Totale proventi ed oneri finanziari (C)</t>
  </si>
  <si>
    <t>D) RETTIFICHE DI VALORE DI ATTIVITA' FINANZIARIE</t>
  </si>
  <si>
    <t>18) rivalutazioni</t>
  </si>
  <si>
    <t>a) di partecipazioni</t>
  </si>
  <si>
    <t>b) di immobilizzazioni finanziarie che non costituiscono partecipazioni</t>
  </si>
  <si>
    <t>c) di titoli iscritti nell'attivo circolante che non costituiscono partecipazioni</t>
  </si>
  <si>
    <t>19) svalutazioni</t>
  </si>
  <si>
    <t>Totale delle rettifiche di valore di attività finanziarie (D)</t>
  </si>
  <si>
    <t>E) PROVENTI ED ONERI STRAORDINARI</t>
  </si>
  <si>
    <t>20) Proventi, con separata indicazione delle plusvalenze da alienazioni i cui ricavi non sono iscrivibili al n. 5)</t>
  </si>
  <si>
    <t>21) Oneri, con separata indicazione delle minusvalenze da alienazioni i cui effetti contabili non sono iscrivibili al n. 14)</t>
  </si>
  <si>
    <t>Totale delle partite straordinarie (E)</t>
  </si>
  <si>
    <t xml:space="preserve">Risultato prima delle imposte </t>
  </si>
  <si>
    <t>Imposte dell'esercizio, correnti, differite e anticipate</t>
  </si>
  <si>
    <t>AVANZO (DISAVANZO) ECONOMICO DELL'ESERCIZIO</t>
  </si>
  <si>
    <t>Anno 2025</t>
  </si>
  <si>
    <t>Riclassificazione del BILANCIO 2025</t>
  </si>
  <si>
    <t>c.2) contributi da Regioni (*)</t>
  </si>
  <si>
    <t>(*) In merito al valore con segno negativo esposto nella voce “Contributi da Regioni”, si precisa che trattasi dell’effetto di registrazioni contabili c.d. “tecniche” connesse all’applicazione del metodo cost to cost nell’applicativo UGOV sui progetti di ricerca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</si>
</sst>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0" fillId="0" borderId="0" xfId="0" applyNumberFormat="1" applyFont="1" applyFill="1" applyBorder="1" applyAlignment="1"/>
    <xf numFmtId="43" fontId="0" fillId="0" borderId="0" xfId="1" applyFont="1"/>
    <xf numFmtId="43" fontId="2" fillId="0" borderId="0" xfId="1" applyFont="1"/>
    <xf numFmtId="0" fontId="2" fillId="0" borderId="0" xfId="0" applyFont="1" applyFill="1" applyAlignment="1">
      <alignment horizontal="center"/>
    </xf>
    <xf numFmtId="43" fontId="2" fillId="0" borderId="1" xfId="1" applyFont="1" applyFill="1" applyBorder="1" applyAlignment="1">
      <alignment horizontal="center"/>
    </xf>
    <xf numFmtId="0" fontId="2" fillId="0" borderId="2" xfId="0" applyFont="1" applyFill="1" applyBorder="1" applyAlignment="1">
      <alignment horizontal="center"/>
    </xf>
    <xf numFmtId="43" fontId="0" fillId="0" borderId="1" xfId="1" applyFont="1" applyFill="1" applyBorder="1"/>
    <xf numFmtId="43" fontId="2" fillId="0" borderId="1" xfId="1" applyFont="1" applyFill="1" applyBorder="1"/>
    <xf numFmtId="0" fontId="0" fillId="0" borderId="3" xfId="0" applyFill="1" applyBorder="1"/>
    <xf numFmtId="0" fontId="4" fillId="0" borderId="3" xfId="0" applyFont="1" applyFill="1" applyBorder="1"/>
    <xf numFmtId="43" fontId="4" fillId="0" borderId="1" xfId="1" applyFont="1" applyFill="1" applyBorder="1"/>
    <xf numFmtId="0" fontId="2" fillId="0" borderId="3" xfId="0" applyFont="1" applyFill="1" applyBorder="1" applyAlignment="1">
      <alignment horizontal="center"/>
    </xf>
    <xf numFmtId="43" fontId="2" fillId="2" borderId="1" xfId="1" applyFont="1" applyFill="1" applyBorder="1"/>
    <xf numFmtId="0" fontId="2" fillId="0" borderId="3" xfId="0" applyFont="1" applyFill="1" applyBorder="1"/>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xf numFmtId="0" fontId="0" fillId="0" borderId="1" xfId="0" applyFill="1" applyBorder="1" applyAlignment="1">
      <alignment wrapText="1"/>
    </xf>
    <xf numFmtId="0" fontId="0" fillId="0" borderId="1" xfId="0" applyFill="1" applyBorder="1"/>
    <xf numFmtId="0" fontId="2" fillId="0" borderId="1" xfId="0" applyFont="1" applyFill="1" applyBorder="1" applyAlignment="1">
      <alignment horizontal="center"/>
    </xf>
    <xf numFmtId="43" fontId="2" fillId="3" borderId="1" xfId="1" applyFont="1" applyFill="1" applyBorder="1"/>
    <xf numFmtId="0" fontId="4" fillId="0" borderId="1" xfId="0" applyFont="1" applyFill="1" applyBorder="1"/>
    <xf numFmtId="43" fontId="2" fillId="4" borderId="1" xfId="1" applyFont="1" applyFill="1" applyBorder="1"/>
    <xf numFmtId="43" fontId="0" fillId="0" borderId="0" xfId="0" applyNumberFormat="1"/>
    <xf numFmtId="43" fontId="4" fillId="3" borderId="1" xfId="1" applyFont="1" applyFill="1" applyBorder="1"/>
    <xf numFmtId="0" fontId="3" fillId="0" borderId="0" xfId="0" applyFont="1" applyFill="1" applyAlignment="1">
      <alignment horizontal="center"/>
    </xf>
    <xf numFmtId="0" fontId="0" fillId="0" borderId="1" xfId="0" applyFill="1" applyBorder="1" applyAlignment="1">
      <alignment horizontal="center"/>
    </xf>
    <xf numFmtId="0" fontId="2" fillId="0" borderId="1" xfId="0" applyFont="1" applyFill="1" applyBorder="1" applyAlignment="1">
      <alignment horizontal="center"/>
    </xf>
    <xf numFmtId="0" fontId="0" fillId="0" borderId="0" xfId="0" applyNumberFormat="1" applyFont="1" applyFill="1" applyBorder="1" applyAlignment="1">
      <alignment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BD61A.EA2C57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104775</xdr:rowOff>
    </xdr:from>
    <xdr:to>
      <xdr:col>0</xdr:col>
      <xdr:colOff>1571625</xdr:colOff>
      <xdr:row>0</xdr:row>
      <xdr:rowOff>923925</xdr:rowOff>
    </xdr:to>
    <xdr:pic>
      <xdr:nvPicPr>
        <xdr:cNvPr id="4" name="Immagine 3" descr="unipg">
          <a:extLst>
            <a:ext uri="{FF2B5EF4-FFF2-40B4-BE49-F238E27FC236}">
              <a16:creationId xmlns:a16="http://schemas.microsoft.com/office/drawing/2014/main" id="{42772E79-7675-425B-A534-697CB3DB2C5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04800" y="104775"/>
          <a:ext cx="1266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343D-F8EE-45EC-8D95-3D5A0EB3A21F}">
  <sheetPr>
    <pageSetUpPr fitToPage="1"/>
  </sheetPr>
  <dimension ref="A1:E93"/>
  <sheetViews>
    <sheetView tabSelected="1" topLeftCell="A75" workbookViewId="0">
      <selection activeCell="C90" sqref="A1:C90"/>
    </sheetView>
  </sheetViews>
  <sheetFormatPr defaultRowHeight="15" x14ac:dyDescent="0.25"/>
  <cols>
    <col min="1" max="1" width="78.85546875" bestFit="1" customWidth="1"/>
    <col min="2" max="2" width="19.5703125" customWidth="1"/>
    <col min="3" max="3" width="21.7109375" customWidth="1"/>
    <col min="4" max="4" width="15.7109375" bestFit="1" customWidth="1"/>
    <col min="5" max="5" width="13.140625" bestFit="1" customWidth="1"/>
    <col min="10" max="10" width="12.85546875" customWidth="1"/>
  </cols>
  <sheetData>
    <row r="1" spans="1:3" ht="72" customHeight="1" x14ac:dyDescent="0.25">
      <c r="A1" s="1"/>
      <c r="B1" s="2"/>
      <c r="C1" s="3"/>
    </row>
    <row r="2" spans="1:3" ht="15.75" x14ac:dyDescent="0.25">
      <c r="A2" s="26" t="s">
        <v>0</v>
      </c>
      <c r="B2" s="26"/>
      <c r="C2" s="26"/>
    </row>
    <row r="3" spans="1:3" ht="15.75" x14ac:dyDescent="0.25">
      <c r="A3" s="26" t="s">
        <v>1</v>
      </c>
      <c r="B3" s="26"/>
      <c r="C3" s="26"/>
    </row>
    <row r="4" spans="1:3" ht="15.75" x14ac:dyDescent="0.25">
      <c r="A4" s="26" t="s">
        <v>81</v>
      </c>
      <c r="B4" s="26"/>
      <c r="C4" s="26"/>
    </row>
    <row r="5" spans="1:3" x14ac:dyDescent="0.25">
      <c r="A5" s="4"/>
      <c r="B5" s="4"/>
      <c r="C5" s="4"/>
    </row>
    <row r="6" spans="1:3" x14ac:dyDescent="0.25">
      <c r="A6" s="27"/>
      <c r="B6" s="28" t="s">
        <v>80</v>
      </c>
      <c r="C6" s="28"/>
    </row>
    <row r="7" spans="1:3" x14ac:dyDescent="0.25">
      <c r="A7" s="27"/>
      <c r="B7" s="5" t="s">
        <v>2</v>
      </c>
      <c r="C7" s="5" t="s">
        <v>3</v>
      </c>
    </row>
    <row r="8" spans="1:3" x14ac:dyDescent="0.25">
      <c r="A8" s="6" t="s">
        <v>4</v>
      </c>
      <c r="B8" s="7"/>
      <c r="C8" s="8"/>
    </row>
    <row r="9" spans="1:3" x14ac:dyDescent="0.25">
      <c r="A9" s="9" t="s">
        <v>5</v>
      </c>
      <c r="B9" s="7"/>
      <c r="C9" s="8">
        <f>C10+C11+C16+C21+C22+C23</f>
        <v>253337171.69</v>
      </c>
    </row>
    <row r="10" spans="1:3" x14ac:dyDescent="0.25">
      <c r="A10" s="10" t="s">
        <v>6</v>
      </c>
      <c r="B10" s="11">
        <v>164383417.66</v>
      </c>
      <c r="C10" s="8">
        <f>B10</f>
        <v>164383417.66</v>
      </c>
    </row>
    <row r="11" spans="1:3" x14ac:dyDescent="0.25">
      <c r="A11" s="9" t="s">
        <v>7</v>
      </c>
      <c r="B11" s="11"/>
      <c r="C11" s="8">
        <f>SUM(B12:B15)</f>
        <v>0</v>
      </c>
    </row>
    <row r="12" spans="1:3" x14ac:dyDescent="0.25">
      <c r="A12" s="10" t="s">
        <v>8</v>
      </c>
      <c r="B12" s="11"/>
      <c r="C12" s="8"/>
    </row>
    <row r="13" spans="1:3" x14ac:dyDescent="0.25">
      <c r="A13" s="9" t="s">
        <v>9</v>
      </c>
      <c r="B13" s="11"/>
      <c r="C13" s="8"/>
    </row>
    <row r="14" spans="1:3" x14ac:dyDescent="0.25">
      <c r="A14" s="10" t="s">
        <v>10</v>
      </c>
      <c r="B14" s="11"/>
      <c r="C14" s="8"/>
    </row>
    <row r="15" spans="1:3" x14ac:dyDescent="0.25">
      <c r="A15" s="9" t="s">
        <v>11</v>
      </c>
      <c r="B15" s="11"/>
      <c r="C15" s="8"/>
    </row>
    <row r="16" spans="1:3" x14ac:dyDescent="0.25">
      <c r="A16" s="9" t="s">
        <v>12</v>
      </c>
      <c r="B16" s="11"/>
      <c r="C16" s="8">
        <f>SUM(B17:B20)</f>
        <v>46382480.769999996</v>
      </c>
    </row>
    <row r="17" spans="1:3" x14ac:dyDescent="0.25">
      <c r="A17" s="9" t="s">
        <v>13</v>
      </c>
      <c r="B17" s="11">
        <v>30440451.25</v>
      </c>
      <c r="C17" s="8"/>
    </row>
    <row r="18" spans="1:3" x14ac:dyDescent="0.25">
      <c r="A18" s="10" t="s">
        <v>82</v>
      </c>
      <c r="B18" s="11">
        <v>-192382.2</v>
      </c>
      <c r="C18" s="8"/>
    </row>
    <row r="19" spans="1:3" x14ac:dyDescent="0.25">
      <c r="A19" s="9" t="s">
        <v>14</v>
      </c>
      <c r="B19" s="11">
        <v>3316523.64</v>
      </c>
      <c r="C19" s="8"/>
    </row>
    <row r="20" spans="1:3" x14ac:dyDescent="0.25">
      <c r="A20" s="9" t="s">
        <v>15</v>
      </c>
      <c r="B20" s="11">
        <v>12817888.08</v>
      </c>
      <c r="C20" s="8"/>
    </row>
    <row r="21" spans="1:3" x14ac:dyDescent="0.25">
      <c r="A21" s="10" t="s">
        <v>16</v>
      </c>
      <c r="B21" s="11">
        <v>7031757.4699999997</v>
      </c>
      <c r="C21" s="8">
        <f t="shared" ref="C21:C26" si="0">B21</f>
        <v>7031757.4699999997</v>
      </c>
    </row>
    <row r="22" spans="1:3" x14ac:dyDescent="0.25">
      <c r="A22" s="9" t="s">
        <v>17</v>
      </c>
      <c r="B22" s="11"/>
      <c r="C22" s="8">
        <f t="shared" si="0"/>
        <v>0</v>
      </c>
    </row>
    <row r="23" spans="1:3" x14ac:dyDescent="0.25">
      <c r="A23" s="9" t="s">
        <v>18</v>
      </c>
      <c r="B23" s="11">
        <v>35539515.789999999</v>
      </c>
      <c r="C23" s="8">
        <f t="shared" si="0"/>
        <v>35539515.789999999</v>
      </c>
    </row>
    <row r="24" spans="1:3" x14ac:dyDescent="0.25">
      <c r="A24" s="9" t="s">
        <v>19</v>
      </c>
      <c r="B24" s="11"/>
      <c r="C24" s="8">
        <f t="shared" si="0"/>
        <v>0</v>
      </c>
    </row>
    <row r="25" spans="1:3" x14ac:dyDescent="0.25">
      <c r="A25" s="9" t="s">
        <v>20</v>
      </c>
      <c r="B25" s="11"/>
      <c r="C25" s="8">
        <f t="shared" si="0"/>
        <v>0</v>
      </c>
    </row>
    <row r="26" spans="1:3" x14ac:dyDescent="0.25">
      <c r="A26" s="9" t="s">
        <v>21</v>
      </c>
      <c r="B26" s="11"/>
      <c r="C26" s="8">
        <f t="shared" si="0"/>
        <v>0</v>
      </c>
    </row>
    <row r="27" spans="1:3" x14ac:dyDescent="0.25">
      <c r="A27" s="9" t="s">
        <v>22</v>
      </c>
      <c r="B27" s="11"/>
      <c r="C27" s="8">
        <f>SUM(B28:B29)</f>
        <v>23234640.109999999</v>
      </c>
    </row>
    <row r="28" spans="1:3" x14ac:dyDescent="0.25">
      <c r="A28" s="9" t="s">
        <v>23</v>
      </c>
      <c r="B28" s="11">
        <v>711509.09</v>
      </c>
      <c r="C28" s="8"/>
    </row>
    <row r="29" spans="1:3" x14ac:dyDescent="0.25">
      <c r="A29" s="9" t="s">
        <v>24</v>
      </c>
      <c r="B29" s="11">
        <v>22523131.02</v>
      </c>
      <c r="C29" s="8"/>
    </row>
    <row r="30" spans="1:3" x14ac:dyDescent="0.25">
      <c r="A30" s="12" t="s">
        <v>25</v>
      </c>
      <c r="B30" s="11"/>
      <c r="C30" s="13">
        <f>C9+C24+C25+C26+C27</f>
        <v>276571811.80000001</v>
      </c>
    </row>
    <row r="31" spans="1:3" x14ac:dyDescent="0.25">
      <c r="A31" s="9"/>
      <c r="B31" s="11"/>
      <c r="C31" s="8"/>
    </row>
    <row r="32" spans="1:3" x14ac:dyDescent="0.25">
      <c r="A32" s="14" t="s">
        <v>26</v>
      </c>
      <c r="B32" s="11"/>
      <c r="C32" s="8"/>
    </row>
    <row r="33" spans="1:3" x14ac:dyDescent="0.25">
      <c r="A33" s="9" t="s">
        <v>27</v>
      </c>
      <c r="B33" s="11">
        <v>8098538.7699999996</v>
      </c>
      <c r="C33" s="8">
        <f>B33</f>
        <v>8098538.7699999996</v>
      </c>
    </row>
    <row r="34" spans="1:3" x14ac:dyDescent="0.25">
      <c r="A34" s="9" t="s">
        <v>28</v>
      </c>
      <c r="B34" s="11"/>
      <c r="C34" s="8">
        <f>SUM(B35:B38)</f>
        <v>63476078.230000004</v>
      </c>
    </row>
    <row r="35" spans="1:3" x14ac:dyDescent="0.25">
      <c r="A35" s="9" t="s">
        <v>29</v>
      </c>
      <c r="B35" s="25">
        <v>34511464.460000001</v>
      </c>
      <c r="C35" s="8"/>
    </row>
    <row r="36" spans="1:3" x14ac:dyDescent="0.25">
      <c r="A36" s="9" t="s">
        <v>30</v>
      </c>
      <c r="B36" s="11">
        <v>23500808.300000001</v>
      </c>
      <c r="C36" s="8"/>
    </row>
    <row r="37" spans="1:3" x14ac:dyDescent="0.25">
      <c r="A37" s="9" t="s">
        <v>31</v>
      </c>
      <c r="B37" s="11">
        <v>5034115.71</v>
      </c>
      <c r="C37" s="8"/>
    </row>
    <row r="38" spans="1:3" x14ac:dyDescent="0.25">
      <c r="A38" s="9" t="s">
        <v>32</v>
      </c>
      <c r="B38" s="11">
        <v>429689.76</v>
      </c>
      <c r="C38" s="8"/>
    </row>
    <row r="39" spans="1:3" x14ac:dyDescent="0.25">
      <c r="A39" s="9" t="s">
        <v>33</v>
      </c>
      <c r="B39" s="11">
        <v>2499470.08</v>
      </c>
      <c r="C39" s="21">
        <f>B39</f>
        <v>2499470.08</v>
      </c>
    </row>
    <row r="40" spans="1:3" x14ac:dyDescent="0.25">
      <c r="A40" s="9" t="s">
        <v>34</v>
      </c>
      <c r="B40" s="11"/>
      <c r="C40" s="21">
        <f>SUM(B41:B45)</f>
        <v>145668376.69</v>
      </c>
    </row>
    <row r="41" spans="1:3" x14ac:dyDescent="0.25">
      <c r="A41" s="9" t="s">
        <v>35</v>
      </c>
      <c r="B41" s="11">
        <v>112223748.65000001</v>
      </c>
      <c r="C41" s="21"/>
    </row>
    <row r="42" spans="1:3" x14ac:dyDescent="0.25">
      <c r="A42" s="9" t="s">
        <v>36</v>
      </c>
      <c r="B42" s="11">
        <v>25286512.420000002</v>
      </c>
      <c r="C42" s="21"/>
    </row>
    <row r="43" spans="1:3" x14ac:dyDescent="0.25">
      <c r="A43" s="9" t="s">
        <v>37</v>
      </c>
      <c r="B43" s="11">
        <v>5001352.53</v>
      </c>
      <c r="C43" s="21"/>
    </row>
    <row r="44" spans="1:3" x14ac:dyDescent="0.25">
      <c r="A44" s="9" t="s">
        <v>38</v>
      </c>
      <c r="B44" s="11"/>
      <c r="C44" s="21"/>
    </row>
    <row r="45" spans="1:3" x14ac:dyDescent="0.25">
      <c r="A45" s="9" t="s">
        <v>39</v>
      </c>
      <c r="B45" s="11">
        <v>3156763.09</v>
      </c>
      <c r="C45" s="21"/>
    </row>
    <row r="46" spans="1:3" x14ac:dyDescent="0.25">
      <c r="A46" s="9" t="s">
        <v>40</v>
      </c>
      <c r="B46" s="11"/>
      <c r="C46" s="21">
        <f>SUM(B47:B50)</f>
        <v>10162255.93</v>
      </c>
    </row>
    <row r="47" spans="1:3" x14ac:dyDescent="0.25">
      <c r="A47" s="9" t="s">
        <v>41</v>
      </c>
      <c r="B47" s="11">
        <v>200708.96</v>
      </c>
      <c r="C47" s="8"/>
    </row>
    <row r="48" spans="1:3" x14ac:dyDescent="0.25">
      <c r="A48" s="9" t="s">
        <v>42</v>
      </c>
      <c r="B48" s="11">
        <v>7390737.2599999998</v>
      </c>
      <c r="C48" s="8"/>
    </row>
    <row r="49" spans="1:5" x14ac:dyDescent="0.25">
      <c r="A49" s="10" t="s">
        <v>43</v>
      </c>
      <c r="B49" s="11"/>
      <c r="C49" s="8"/>
    </row>
    <row r="50" spans="1:5" x14ac:dyDescent="0.25">
      <c r="A50" s="9" t="s">
        <v>44</v>
      </c>
      <c r="B50" s="11">
        <v>2570809.71</v>
      </c>
      <c r="C50" s="8"/>
    </row>
    <row r="51" spans="1:5" x14ac:dyDescent="0.25">
      <c r="A51" s="9" t="s">
        <v>45</v>
      </c>
      <c r="B51" s="11"/>
      <c r="C51" s="8">
        <f>B51</f>
        <v>0</v>
      </c>
    </row>
    <row r="52" spans="1:5" x14ac:dyDescent="0.25">
      <c r="A52" s="9" t="s">
        <v>46</v>
      </c>
      <c r="B52" s="11"/>
      <c r="C52" s="8">
        <f>B52</f>
        <v>0</v>
      </c>
    </row>
    <row r="53" spans="1:5" x14ac:dyDescent="0.25">
      <c r="A53" s="9" t="s">
        <v>47</v>
      </c>
      <c r="B53" s="11"/>
      <c r="C53" s="8">
        <f>B53</f>
        <v>0</v>
      </c>
    </row>
    <row r="54" spans="1:5" x14ac:dyDescent="0.25">
      <c r="A54" s="9" t="s">
        <v>48</v>
      </c>
      <c r="B54" s="11"/>
      <c r="C54" s="8">
        <f>SUM(B55:B56)</f>
        <v>14494155.969999999</v>
      </c>
    </row>
    <row r="55" spans="1:5" x14ac:dyDescent="0.25">
      <c r="A55" s="9" t="s">
        <v>49</v>
      </c>
      <c r="B55" s="11">
        <v>1521572.18</v>
      </c>
      <c r="C55" s="8"/>
    </row>
    <row r="56" spans="1:5" x14ac:dyDescent="0.25">
      <c r="A56" s="9" t="s">
        <v>50</v>
      </c>
      <c r="B56" s="11">
        <v>12972583.789999999</v>
      </c>
      <c r="C56" s="8"/>
    </row>
    <row r="57" spans="1:5" x14ac:dyDescent="0.25">
      <c r="A57" s="15" t="s">
        <v>51</v>
      </c>
      <c r="B57" s="11"/>
      <c r="C57" s="13">
        <f>C33+C34+C39+C40+C46+C51+C52+C53+C54</f>
        <v>244398875.66999999</v>
      </c>
      <c r="D57" s="24"/>
    </row>
    <row r="58" spans="1:5" x14ac:dyDescent="0.25">
      <c r="A58" s="16" t="s">
        <v>52</v>
      </c>
      <c r="B58" s="11"/>
      <c r="C58" s="13">
        <f>C30-C57</f>
        <v>32172936.130000025</v>
      </c>
      <c r="E58" s="24"/>
    </row>
    <row r="59" spans="1:5" x14ac:dyDescent="0.25">
      <c r="A59" s="17" t="s">
        <v>53</v>
      </c>
      <c r="B59" s="11"/>
      <c r="C59" s="8"/>
    </row>
    <row r="60" spans="1:5" ht="30" x14ac:dyDescent="0.25">
      <c r="A60" s="18" t="s">
        <v>54</v>
      </c>
      <c r="B60" s="11"/>
      <c r="C60" s="8">
        <f>B60</f>
        <v>0</v>
      </c>
    </row>
    <row r="61" spans="1:5" x14ac:dyDescent="0.25">
      <c r="A61" s="19" t="s">
        <v>55</v>
      </c>
      <c r="B61" s="11"/>
      <c r="C61" s="8">
        <f>SUM(B62:B65)</f>
        <v>3500.58</v>
      </c>
    </row>
    <row r="62" spans="1:5" ht="30" x14ac:dyDescent="0.25">
      <c r="A62" s="18" t="s">
        <v>56</v>
      </c>
      <c r="B62" s="11"/>
      <c r="C62" s="8"/>
    </row>
    <row r="63" spans="1:5" x14ac:dyDescent="0.25">
      <c r="A63" s="19" t="s">
        <v>57</v>
      </c>
      <c r="B63" s="11"/>
      <c r="C63" s="8"/>
    </row>
    <row r="64" spans="1:5" x14ac:dyDescent="0.25">
      <c r="A64" s="19" t="s">
        <v>58</v>
      </c>
      <c r="B64" s="11"/>
      <c r="C64" s="8"/>
    </row>
    <row r="65" spans="1:3" ht="30" x14ac:dyDescent="0.25">
      <c r="A65" s="18" t="s">
        <v>59</v>
      </c>
      <c r="B65" s="11">
        <v>3500.58</v>
      </c>
      <c r="C65" s="8"/>
    </row>
    <row r="66" spans="1:3" x14ac:dyDescent="0.25">
      <c r="A66" s="19" t="s">
        <v>60</v>
      </c>
      <c r="B66" s="11"/>
      <c r="C66" s="8">
        <f>SUM(B67:B69)</f>
        <v>0</v>
      </c>
    </row>
    <row r="67" spans="1:3" x14ac:dyDescent="0.25">
      <c r="A67" s="19" t="s">
        <v>61</v>
      </c>
      <c r="B67" s="11"/>
      <c r="C67" s="8"/>
    </row>
    <row r="68" spans="1:3" x14ac:dyDescent="0.25">
      <c r="A68" s="19" t="s">
        <v>62</v>
      </c>
      <c r="B68" s="11"/>
      <c r="C68" s="8"/>
    </row>
    <row r="69" spans="1:3" x14ac:dyDescent="0.25">
      <c r="A69" s="19" t="s">
        <v>63</v>
      </c>
      <c r="B69" s="11"/>
      <c r="C69" s="8"/>
    </row>
    <row r="70" spans="1:3" x14ac:dyDescent="0.25">
      <c r="A70" s="19" t="s">
        <v>64</v>
      </c>
      <c r="B70" s="11">
        <v>-2483.06</v>
      </c>
      <c r="C70" s="8">
        <f>B70</f>
        <v>-2483.06</v>
      </c>
    </row>
    <row r="71" spans="1:3" x14ac:dyDescent="0.25">
      <c r="A71" s="20" t="s">
        <v>65</v>
      </c>
      <c r="B71" s="11"/>
      <c r="C71" s="8">
        <f>C60+C61-C66+C70</f>
        <v>1017.52</v>
      </c>
    </row>
    <row r="72" spans="1:3" x14ac:dyDescent="0.25">
      <c r="A72" s="17" t="s">
        <v>66</v>
      </c>
      <c r="B72" s="11"/>
      <c r="C72" s="8"/>
    </row>
    <row r="73" spans="1:3" x14ac:dyDescent="0.25">
      <c r="A73" s="19" t="s">
        <v>67</v>
      </c>
      <c r="B73" s="11"/>
      <c r="C73" s="8">
        <f>SUM(B74:B76)</f>
        <v>0</v>
      </c>
    </row>
    <row r="74" spans="1:3" x14ac:dyDescent="0.25">
      <c r="A74" s="19" t="s">
        <v>68</v>
      </c>
      <c r="B74" s="11"/>
      <c r="C74" s="8"/>
    </row>
    <row r="75" spans="1:3" x14ac:dyDescent="0.25">
      <c r="A75" s="19" t="s">
        <v>69</v>
      </c>
      <c r="B75" s="11"/>
      <c r="C75" s="8"/>
    </row>
    <row r="76" spans="1:3" x14ac:dyDescent="0.25">
      <c r="A76" s="19" t="s">
        <v>70</v>
      </c>
      <c r="B76" s="11"/>
      <c r="C76" s="8"/>
    </row>
    <row r="77" spans="1:3" x14ac:dyDescent="0.25">
      <c r="A77" s="19" t="s">
        <v>71</v>
      </c>
      <c r="B77" s="11"/>
      <c r="C77" s="8">
        <f>SUM(B78:B80)</f>
        <v>0</v>
      </c>
    </row>
    <row r="78" spans="1:3" x14ac:dyDescent="0.25">
      <c r="A78" s="19" t="s">
        <v>68</v>
      </c>
      <c r="B78" s="11"/>
      <c r="C78" s="8"/>
    </row>
    <row r="79" spans="1:3" x14ac:dyDescent="0.25">
      <c r="A79" s="19" t="s">
        <v>69</v>
      </c>
      <c r="B79" s="11"/>
      <c r="C79" s="8"/>
    </row>
    <row r="80" spans="1:3" x14ac:dyDescent="0.25">
      <c r="A80" s="19" t="s">
        <v>70</v>
      </c>
      <c r="B80" s="11"/>
      <c r="C80" s="8"/>
    </row>
    <row r="81" spans="1:3" x14ac:dyDescent="0.25">
      <c r="A81" s="20" t="s">
        <v>72</v>
      </c>
      <c r="B81" s="11"/>
      <c r="C81" s="8">
        <f>C73-C77</f>
        <v>0</v>
      </c>
    </row>
    <row r="82" spans="1:3" x14ac:dyDescent="0.25">
      <c r="A82" s="17" t="s">
        <v>73</v>
      </c>
      <c r="B82" s="11"/>
      <c r="C82" s="8"/>
    </row>
    <row r="83" spans="1:3" ht="30" x14ac:dyDescent="0.25">
      <c r="A83" s="18" t="s">
        <v>74</v>
      </c>
      <c r="B83" s="11">
        <v>1085677.3600000001</v>
      </c>
      <c r="C83" s="21">
        <f>B83</f>
        <v>1085677.3600000001</v>
      </c>
    </row>
    <row r="84" spans="1:3" ht="30" x14ac:dyDescent="0.25">
      <c r="A84" s="18" t="s">
        <v>75</v>
      </c>
      <c r="B84" s="11">
        <v>667416.56000000006</v>
      </c>
      <c r="C84" s="8">
        <f>B84</f>
        <v>667416.56000000006</v>
      </c>
    </row>
    <row r="85" spans="1:3" x14ac:dyDescent="0.25">
      <c r="A85" s="20" t="s">
        <v>76</v>
      </c>
      <c r="B85" s="11"/>
      <c r="C85" s="8">
        <f>C83-C84</f>
        <v>418260.80000000005</v>
      </c>
    </row>
    <row r="86" spans="1:3" x14ac:dyDescent="0.25">
      <c r="A86" s="17" t="s">
        <v>77</v>
      </c>
      <c r="B86" s="11"/>
      <c r="C86" s="8">
        <f>C58+C71+C81+C85</f>
        <v>32592214.450000025</v>
      </c>
    </row>
    <row r="87" spans="1:3" x14ac:dyDescent="0.25">
      <c r="A87" s="22" t="s">
        <v>78</v>
      </c>
      <c r="B87" s="11">
        <v>8851980.6899999995</v>
      </c>
      <c r="C87" s="23">
        <f>B87</f>
        <v>8851980.6899999995</v>
      </c>
    </row>
    <row r="88" spans="1:3" x14ac:dyDescent="0.25">
      <c r="A88" s="20" t="s">
        <v>79</v>
      </c>
      <c r="B88" s="11"/>
      <c r="C88" s="8">
        <f>C86-C87</f>
        <v>23740233.760000028</v>
      </c>
    </row>
    <row r="89" spans="1:3" x14ac:dyDescent="0.25">
      <c r="A89" s="1"/>
      <c r="B89" s="1"/>
      <c r="C89" s="1"/>
    </row>
    <row r="90" spans="1:3" ht="45" x14ac:dyDescent="0.25">
      <c r="A90" s="29" t="s">
        <v>83</v>
      </c>
      <c r="B90" s="1"/>
      <c r="C90" s="1"/>
    </row>
    <row r="91" spans="1:3" x14ac:dyDescent="0.25">
      <c r="A91" s="1"/>
      <c r="B91" s="1"/>
      <c r="C91" s="1"/>
    </row>
    <row r="93" spans="1:3" x14ac:dyDescent="0.25">
      <c r="C93" s="24"/>
    </row>
  </sheetData>
  <mergeCells count="5">
    <mergeCell ref="A2:C2"/>
    <mergeCell ref="A3:C3"/>
    <mergeCell ref="A4:C4"/>
    <mergeCell ref="A6:A7"/>
    <mergeCell ref="B6:C6"/>
  </mergeCells>
  <pageMargins left="0.7" right="0.7"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2025</vt:lpstr>
      <vt:lpstr>'2025'!Area_stampa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Santarelli</dc:creator>
  <cp:lastModifiedBy>Luca Mazzarella</cp:lastModifiedBy>
  <cp:lastPrinted>2026-04-28T07:46:04Z</cp:lastPrinted>
  <dcterms:created xsi:type="dcterms:W3CDTF">2025-08-06T07:32:50Z</dcterms:created>
  <dcterms:modified xsi:type="dcterms:W3CDTF">2026-04-28T07:46:19Z</dcterms:modified>
</cp:coreProperties>
</file>